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8" i="1" l="1"/>
  <c r="H49" i="1"/>
  <c r="H20" i="1"/>
  <c r="H28" i="1"/>
  <c r="H24" i="1"/>
  <c r="H19" i="1" l="1"/>
  <c r="H18" i="1" l="1"/>
  <c r="H16" i="1" l="1"/>
  <c r="H27" i="1" l="1"/>
  <c r="H23" i="1"/>
  <c r="H30" i="1" l="1"/>
  <c r="H31" i="1" l="1"/>
  <c r="H22" i="1" l="1"/>
  <c r="H29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<sst xmlns="http://schemas.openxmlformats.org/spreadsheetml/2006/main" count="47" uniqueCount="27">
  <si>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</si>
  <si>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</si>
  <si>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</si>
  <si>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</si>
  <si>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</si>
  <si>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</si>
  <si>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</si>
  <si>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</si>
  <si>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</si>
  <si>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</si>
  <si>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</si>
  <si>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</si>
  <si>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</si>
  <si>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</si>
  <si>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</si>
  <si>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</si>
  <si>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</si>
  <si>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</si>
  <si>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</si>
  <si>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</si>
  <si>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</si>
  <si>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</si>
  <si>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</si>
  <si>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</si>
  <si>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</si>
  <si>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Dana:19.03.2019</t>
  </si>
  <si>
    <t>Primljena i neutrošena participacija od 19.03.2019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</si>
</sst>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1" zoomScaleNormal="100" workbookViewId="0">
      <selection activeCell="K48" sqref="K48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25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43543</v>
      </c>
      <c r="H12" s="4">
        <v>5959538.9400000004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43543</v>
      </c>
      <c r="H13" s="4">
        <f>H14+H25-H32-H42</f>
        <v>5902689.2699999996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22362519.379999999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v>15721118.17</v>
      </c>
      <c r="I15" s="17"/>
      <c r="J15" s="17"/>
      <c r="K15" s="13"/>
    </row>
    <row r="16" spans="2:15" x14ac:dyDescent="0.25">
      <c r="B16" s="21" t="s">
        <v>11</v>
      </c>
      <c r="C16" s="22"/>
      <c r="D16" s="22"/>
      <c r="E16" s="22"/>
      <c r="F16" s="23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15">
        <v>581250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15">
        <f>481977.26-481977.26</f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15">
        <f>1186875-387577.63+1186875-115044.7-558456.8+1186875</f>
        <v>2499545.87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15">
        <f>1541030.89-701734.59+961750-400267.12+824250+955500-870975.17-1093726.07+955500+955500-2360829.22-28795.17+955500-1690594+955500-926042.51+955500</f>
        <v>987067.03999999934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v>1063250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f>397500-198750-198750</f>
        <v>0</v>
      </c>
      <c r="I22" s="17"/>
      <c r="J22" s="17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9" t="s">
        <v>26</v>
      </c>
      <c r="C24" s="29"/>
      <c r="D24" s="29"/>
      <c r="E24" s="29"/>
      <c r="F24" s="29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+12950-1176+7700+18100+1751.94</f>
        <v>217996.83000000002</v>
      </c>
      <c r="I24" s="17"/>
      <c r="J24" s="17"/>
      <c r="K24" s="13"/>
      <c r="L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2573067.5499999998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v>2023247.8</v>
      </c>
      <c r="I26" s="17"/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f>4553+179666.67-169198.71+179666.66-45600-47128+194083.33-71445.6+165250.01</f>
        <v>389847.36</v>
      </c>
      <c r="I28" s="17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f>198750-198750</f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f>116901.44-116901.44</f>
        <v>0</v>
      </c>
      <c r="I30" s="17"/>
      <c r="J30" s="17"/>
    </row>
    <row r="31" spans="2:13" x14ac:dyDescent="0.25">
      <c r="B31" s="21" t="s">
        <v>26</v>
      </c>
      <c r="C31" s="22"/>
      <c r="D31" s="22"/>
      <c r="E31" s="22"/>
      <c r="F31" s="23"/>
      <c r="G31" s="2"/>
      <c r="H31" s="15">
        <f>14383+5588+8382+23800</f>
        <v>52153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43543</v>
      </c>
      <c r="H32" s="8">
        <f>H33+H34+H35+H36+H37+H38+H39+H40+H41</f>
        <v>16732899.51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15721118.17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581250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244304.2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v>186227.14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0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43543</v>
      </c>
      <c r="H42" s="8">
        <f>H43+H44+H45+H46+H47</f>
        <v>2299998.15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2023247.8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276750.34999999998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98707.08-0.58+376334.83+231.27+15899.77+25.72-49865.32-392491.59-41856+49865.32-0.18+447371.38+25.72+279.78+19234.83-466911.74+375366.27+15678.74-0.62</f>
        <v>447894.68000000005</v>
      </c>
      <c r="I48" s="17"/>
      <c r="J48" s="17"/>
      <c r="M48" s="13"/>
    </row>
    <row r="49" spans="2:11" x14ac:dyDescent="0.25">
      <c r="B49" s="29" t="s">
        <v>17</v>
      </c>
      <c r="C49" s="29"/>
      <c r="D49" s="29"/>
      <c r="E49" s="29"/>
      <c r="F49" s="29"/>
      <c r="G49" s="2"/>
      <c r="H49" s="4">
        <f>58147.32+332897.69</f>
        <v>391045.01</v>
      </c>
      <c r="I49" s="17"/>
      <c r="J49" s="17"/>
    </row>
    <row r="50" spans="2:11" x14ac:dyDescent="0.25">
      <c r="B50" s="28" t="s">
        <v>4</v>
      </c>
      <c r="C50" s="28"/>
      <c r="D50" s="28"/>
      <c r="E50" s="28"/>
      <c r="F50" s="28"/>
      <c r="G50" s="2"/>
      <c r="H50" s="11">
        <f>H14+H25-H32-H42+H48-H49</f>
        <v>5959538.9399999995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2019-03-20T13:42:58Z</dcterms:modified>
</cp:coreProperties>
</file>